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M:\Offices\EDIWS\SRDGM\GRANT FILES\Monroe County\ARPA\Nursing\Budget\"/>
    </mc:Choice>
  </mc:AlternateContent>
  <xr:revisionPtr revIDLastSave="0" documentId="13_ncr:1_{2B352E79-5D44-4E62-BF80-E639C1BFD5B0}" xr6:coauthVersionLast="36" xr6:coauthVersionMax="36" xr10:uidLastSave="{00000000-0000-0000-0000-000000000000}"/>
  <bookViews>
    <workbookView xWindow="120" yWindow="30" windowWidth="18960" windowHeight="11330" xr2:uid="{00000000-000D-0000-FFFF-FFFF00000000}"/>
  </bookViews>
  <sheets>
    <sheet name="Table 1" sheetId="1" r:id="rId1"/>
  </sheets>
  <calcPr calcId="191029"/>
</workbook>
</file>

<file path=xl/calcChain.xml><?xml version="1.0" encoding="utf-8"?>
<calcChain xmlns="http://schemas.openxmlformats.org/spreadsheetml/2006/main">
  <c r="B7" i="1" l="1"/>
  <c r="C34" i="1"/>
  <c r="C30" i="1"/>
  <c r="B30" i="1"/>
  <c r="B33" i="1"/>
  <c r="C33" i="1" s="1"/>
  <c r="C23" i="1"/>
  <c r="B9" i="1"/>
  <c r="C32" i="1" l="1"/>
  <c r="C31" i="1"/>
  <c r="C29" i="1" l="1"/>
  <c r="B23" i="1"/>
  <c r="C41" i="1" l="1"/>
  <c r="C43" i="1"/>
  <c r="B43" i="1"/>
  <c r="C24" i="1"/>
  <c r="B24" i="1"/>
  <c r="B41" i="1" s="1"/>
  <c r="B45" i="1" l="1"/>
  <c r="C45" i="1"/>
</calcChain>
</file>

<file path=xl/sharedStrings.xml><?xml version="1.0" encoding="utf-8"?>
<sst xmlns="http://schemas.openxmlformats.org/spreadsheetml/2006/main" count="47" uniqueCount="30">
  <si>
    <r>
      <rPr>
        <b/>
        <sz val="12"/>
        <rFont val="Calibri"/>
        <family val="2"/>
      </rPr>
      <t xml:space="preserve">Attachment 04
</t>
    </r>
    <r>
      <rPr>
        <b/>
        <sz val="12"/>
        <rFont val="Calibri"/>
        <family val="2"/>
      </rPr>
      <t>ARPA Budget Proposal Template</t>
    </r>
  </si>
  <si>
    <r>
      <rPr>
        <b/>
        <sz val="12"/>
        <rFont val="Calibri"/>
        <family val="2"/>
      </rPr>
      <t xml:space="preserve">SAMPLE
</t>
    </r>
    <r>
      <rPr>
        <b/>
        <sz val="12"/>
        <rFont val="Calibri"/>
        <family val="2"/>
      </rPr>
      <t xml:space="preserve">This form should be filled out online at: </t>
    </r>
    <r>
      <rPr>
        <b/>
        <sz val="12"/>
        <color rgb="FF00AA00"/>
        <rFont val="Calibri"/>
        <family val="2"/>
      </rPr>
      <t>https://www.monroecounty.gov/arpa-rfp</t>
    </r>
  </si>
  <si>
    <r>
      <rPr>
        <b/>
        <sz val="10"/>
        <rFont val="Arial"/>
        <family val="2"/>
      </rPr>
      <t xml:space="preserve">Personnel Costs
</t>
    </r>
    <r>
      <rPr>
        <b/>
        <sz val="10"/>
        <rFont val="Arial"/>
        <family val="2"/>
      </rPr>
      <t>List Each Employee Name, Title/Position</t>
    </r>
  </si>
  <si>
    <t>Proposed Expenditures for Year 1 (2023)</t>
  </si>
  <si>
    <t>Proposed Expenditures for years 1-4 (2023-2026)</t>
  </si>
  <si>
    <t xml:space="preserve"> </t>
  </si>
  <si>
    <t>Fringe Benefits (NTP 45.58%; Teaching 39.15% Adjunct 13.65%; CSEA 57.58%)</t>
  </si>
  <si>
    <r>
      <rPr>
        <b/>
        <sz val="12"/>
        <rFont val="Calibri"/>
        <family val="2"/>
      </rPr>
      <t>Organization Name:</t>
    </r>
    <r>
      <rPr>
        <b/>
        <sz val="12"/>
        <rFont val="Calibri"/>
      </rPr>
      <t xml:space="preserve"> Monroe Community College</t>
    </r>
  </si>
  <si>
    <t>Program Manager 1.0 FTE Year 1-4</t>
  </si>
  <si>
    <t>Secretary 1.0 FTE Year 1-4</t>
  </si>
  <si>
    <t>Simulation Coordinator 1.0 FTE Year 1-4</t>
  </si>
  <si>
    <t>Staff Development and Travel</t>
  </si>
  <si>
    <t>Student Stipends</t>
  </si>
  <si>
    <t>Total Personnel Costs:</t>
  </si>
  <si>
    <t>Other Than Personnel Services Costs</t>
  </si>
  <si>
    <t>Total Other Than Personnel Services Costs:</t>
  </si>
  <si>
    <t>Total Project Cost:</t>
  </si>
  <si>
    <t>RN Nursing Program Coordinator, 1.0 FTE Year 1-4,Masters in Nursing, BSN, RN</t>
  </si>
  <si>
    <t>LPN Program Coord. 0.5 FTE Year 1, 1.0 FTE Year 2-4 @$55,000</t>
  </si>
  <si>
    <t>Technical Assistant, 900 hrs/year Year 1-4 @$27.77 an hour</t>
  </si>
  <si>
    <t>Note: MCC contractual annual increase 2.75% Years 2 and 3; 3% Year 4</t>
  </si>
  <si>
    <t>2.0 FTE Faculty Year 1-4 @$66,000</t>
  </si>
  <si>
    <t>4.0 FTE Faculty Year 2 -4 @$66,000</t>
  </si>
  <si>
    <t>2 FTE Faculty Year 3 - 4 @$67,000</t>
  </si>
  <si>
    <t>Indirect Costs @ 55% of MTDC</t>
  </si>
  <si>
    <t>Supplies (Instructional and Administrative:parishables, stethoscopes, linens, module trainers, gowns, tubing, tanks, care equipment, stockings, cpm machines, vents, bp cuffs, thermometers, o2 sat machines, dressing, and more.)</t>
  </si>
  <si>
    <t>Equipment: Electronic Health Record (EFRgo) $38,000, med cart, beds, cabinets</t>
  </si>
  <si>
    <t xml:space="preserve">Tuition Assistance:$2430 for approx. 400 students </t>
  </si>
  <si>
    <t>Suplemental Wages: $1000 per student x400 students</t>
  </si>
  <si>
    <t>Academic Success Coach 3.0 FTE Year 1-4 @$64,000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</si>
</sst>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4">
    <font>
      <sz val="10"/>
      <color rgb="FF000000"/>
      <name val="Times New Roman"/>
      <charset val="204"/>
    </font>
    <font>
      <b/>
      <sz val="12"/>
      <name val="Calibri"/>
    </font>
    <font>
      <sz val="11"/>
      <name val="Calibri"/>
    </font>
    <font>
      <b/>
      <sz val="12"/>
      <name val="Calibri"/>
      <family val="2"/>
    </font>
    <font>
      <b/>
      <sz val="12"/>
      <color rgb="FF00AA00"/>
      <name val="Calibri"/>
      <family val="2"/>
    </font>
    <font>
      <sz val="11"/>
      <name val="Calibri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color rgb="FF000000"/>
      <name val="Times New Roman"/>
      <charset val="204"/>
    </font>
    <font>
      <sz val="10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CECEC"/>
      </patternFill>
    </fill>
    <fill>
      <patternFill patternType="solid">
        <fgColor rgb="FF000000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39">
    <xf numFmtId="0" fontId="0" fillId="0" borderId="0" xfId="0" applyFill="1" applyBorder="1" applyAlignment="1">
      <alignment horizontal="left" vertical="top"/>
    </xf>
    <xf numFmtId="0" fontId="0" fillId="0" borderId="2" xfId="0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/>
    </xf>
    <xf numFmtId="0" fontId="11" fillId="2" borderId="2" xfId="0" applyFont="1" applyFill="1" applyBorder="1" applyAlignment="1">
      <alignment horizontal="left" vertical="top" wrapText="1"/>
    </xf>
    <xf numFmtId="164" fontId="11" fillId="2" borderId="2" xfId="1" applyNumberFormat="1" applyFont="1" applyFill="1" applyBorder="1" applyAlignment="1">
      <alignment horizontal="right" vertical="top" wrapText="1"/>
    </xf>
    <xf numFmtId="164" fontId="11" fillId="2" borderId="3" xfId="1" applyNumberFormat="1" applyFont="1" applyFill="1" applyBorder="1" applyAlignment="1">
      <alignment horizontal="right" vertical="top" wrapText="1"/>
    </xf>
    <xf numFmtId="164" fontId="9" fillId="2" borderId="2" xfId="1" applyNumberFormat="1" applyFont="1" applyFill="1" applyBorder="1" applyAlignment="1">
      <alignment horizontal="right" vertical="top" wrapText="1"/>
    </xf>
    <xf numFmtId="0" fontId="13" fillId="0" borderId="2" xfId="0" applyFont="1" applyFill="1" applyBorder="1" applyAlignment="1">
      <alignment horizontal="left" vertical="top" wrapText="1"/>
    </xf>
    <xf numFmtId="0" fontId="9" fillId="3" borderId="0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left" vertical="top" wrapText="1" indent="9"/>
    </xf>
    <xf numFmtId="0" fontId="13" fillId="0" borderId="6" xfId="0" applyFont="1" applyFill="1" applyBorder="1" applyAlignment="1">
      <alignment horizontal="left" vertical="top" wrapText="1"/>
    </xf>
    <xf numFmtId="0" fontId="13" fillId="0" borderId="10" xfId="0" applyFont="1" applyFill="1" applyBorder="1" applyAlignment="1">
      <alignment horizontal="left" vertical="top" wrapText="1"/>
    </xf>
    <xf numFmtId="1" fontId="9" fillId="0" borderId="0" xfId="0" applyNumberFormat="1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left" vertical="top"/>
    </xf>
    <xf numFmtId="164" fontId="12" fillId="0" borderId="2" xfId="1" applyNumberFormat="1" applyFont="1" applyFill="1" applyBorder="1" applyAlignment="1">
      <alignment horizontal="right" vertical="top" wrapText="1"/>
    </xf>
    <xf numFmtId="164" fontId="9" fillId="3" borderId="0" xfId="0" applyNumberFormat="1" applyFont="1" applyFill="1" applyBorder="1" applyAlignment="1">
      <alignment horizontal="left" vertical="top" wrapText="1"/>
    </xf>
    <xf numFmtId="164" fontId="9" fillId="2" borderId="2" xfId="0" applyNumberFormat="1" applyFont="1" applyFill="1" applyBorder="1" applyAlignment="1">
      <alignment horizontal="left" vertical="top" wrapText="1"/>
    </xf>
    <xf numFmtId="164" fontId="9" fillId="2" borderId="3" xfId="0" applyNumberFormat="1" applyFont="1" applyFill="1" applyBorder="1" applyAlignment="1">
      <alignment horizontal="left" vertical="top" wrapText="1"/>
    </xf>
    <xf numFmtId="164" fontId="11" fillId="2" borderId="2" xfId="0" applyNumberFormat="1" applyFont="1" applyFill="1" applyBorder="1" applyAlignment="1">
      <alignment horizontal="left" vertical="top" wrapText="1"/>
    </xf>
    <xf numFmtId="164" fontId="11" fillId="2" borderId="3" xfId="0" applyNumberFormat="1" applyFont="1" applyFill="1" applyBorder="1" applyAlignment="1">
      <alignment horizontal="left" vertical="top" wrapText="1"/>
    </xf>
    <xf numFmtId="164" fontId="11" fillId="2" borderId="2" xfId="1" applyNumberFormat="1" applyFont="1" applyFill="1" applyBorder="1" applyAlignment="1">
      <alignment horizontal="left" vertical="top" wrapText="1"/>
    </xf>
    <xf numFmtId="164" fontId="12" fillId="0" borderId="6" xfId="1" applyNumberFormat="1" applyFont="1" applyFill="1" applyBorder="1" applyAlignment="1">
      <alignment horizontal="right" vertical="top" wrapText="1"/>
    </xf>
    <xf numFmtId="164" fontId="12" fillId="0" borderId="10" xfId="0" applyNumberFormat="1" applyFont="1" applyFill="1" applyBorder="1" applyAlignment="1">
      <alignment horizontal="right" vertical="top" wrapText="1"/>
    </xf>
    <xf numFmtId="164" fontId="9" fillId="3" borderId="0" xfId="0" applyNumberFormat="1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 wrapText="1"/>
    </xf>
    <xf numFmtId="0" fontId="0" fillId="0" borderId="5" xfId="0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horizontal="left" vertical="top" wrapText="1" indent="20"/>
    </xf>
    <xf numFmtId="0" fontId="2" fillId="2" borderId="1" xfId="0" applyFont="1" applyFill="1" applyBorder="1" applyAlignment="1">
      <alignment horizontal="left" vertical="top" wrapText="1" indent="20"/>
    </xf>
    <xf numFmtId="0" fontId="2" fillId="2" borderId="12" xfId="0" applyFont="1" applyFill="1" applyBorder="1" applyAlignment="1">
      <alignment horizontal="left" vertical="top" wrapText="1" indent="20"/>
    </xf>
    <xf numFmtId="0" fontId="9" fillId="3" borderId="0" xfId="0" applyFont="1" applyFill="1" applyBorder="1" applyAlignment="1">
      <alignment horizontal="left" vertical="top" wrapText="1"/>
    </xf>
    <xf numFmtId="0" fontId="12" fillId="2" borderId="2" xfId="0" applyFont="1" applyFill="1" applyBorder="1" applyAlignment="1">
      <alignment horizontal="left" vertical="top" wrapText="1"/>
    </xf>
    <xf numFmtId="44" fontId="11" fillId="2" borderId="2" xfId="1" applyNumberFormat="1" applyFont="1" applyFill="1" applyBorder="1" applyAlignment="1">
      <alignment horizontal="left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onroecounty.gov/arpa-rf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6"/>
  <sheetViews>
    <sheetView tabSelected="1" topLeftCell="A31" workbookViewId="0">
      <selection activeCell="F15" sqref="F15"/>
    </sheetView>
  </sheetViews>
  <sheetFormatPr defaultRowHeight="13"/>
  <cols>
    <col min="1" max="1" width="72.19921875" customWidth="1"/>
    <col min="2" max="2" width="22" customWidth="1"/>
    <col min="3" max="3" width="28" customWidth="1"/>
  </cols>
  <sheetData>
    <row r="1" spans="1:8" ht="39" customHeight="1">
      <c r="A1" s="26" t="s">
        <v>0</v>
      </c>
      <c r="B1" s="26"/>
      <c r="C1" s="26"/>
    </row>
    <row r="2" spans="1:8" ht="34.9" customHeight="1">
      <c r="A2" s="27" t="s">
        <v>1</v>
      </c>
      <c r="B2" s="28"/>
      <c r="C2" s="29"/>
    </row>
    <row r="3" spans="1:8" ht="13.9" customHeight="1">
      <c r="A3" s="30" t="s">
        <v>7</v>
      </c>
      <c r="B3" s="31"/>
      <c r="C3" s="32"/>
    </row>
    <row r="4" spans="1:8" ht="13.9" customHeight="1">
      <c r="A4" s="33" t="s">
        <v>5</v>
      </c>
      <c r="B4" s="34"/>
      <c r="C4" s="35"/>
      <c r="E4" s="4" t="s">
        <v>5</v>
      </c>
      <c r="H4" s="4" t="s">
        <v>5</v>
      </c>
    </row>
    <row r="5" spans="1:8" ht="34.9" customHeight="1">
      <c r="A5" s="1" t="s">
        <v>2</v>
      </c>
      <c r="B5" s="2" t="s">
        <v>3</v>
      </c>
      <c r="C5" s="2" t="s">
        <v>4</v>
      </c>
    </row>
    <row r="6" spans="1:8" ht="13.9" customHeight="1">
      <c r="A6" s="37" t="s">
        <v>18</v>
      </c>
      <c r="B6" s="6">
        <v>27500</v>
      </c>
      <c r="C6" s="6">
        <v>201889</v>
      </c>
      <c r="E6" t="s">
        <v>5</v>
      </c>
    </row>
    <row r="7" spans="1:8" ht="13.9" customHeight="1">
      <c r="A7" s="37" t="s">
        <v>29</v>
      </c>
      <c r="B7" s="6">
        <f>(3*64000)</f>
        <v>192000</v>
      </c>
      <c r="C7" s="6">
        <v>800772</v>
      </c>
      <c r="E7" s="4" t="s">
        <v>5</v>
      </c>
    </row>
    <row r="8" spans="1:8" ht="13.9" customHeight="1">
      <c r="A8" s="37" t="s">
        <v>8</v>
      </c>
      <c r="B8" s="6">
        <v>65000</v>
      </c>
      <c r="C8" s="6">
        <v>271095</v>
      </c>
    </row>
    <row r="9" spans="1:8" ht="13.9" customHeight="1">
      <c r="A9" s="37" t="s">
        <v>21</v>
      </c>
      <c r="B9" s="6">
        <f>66000*2</f>
        <v>132000</v>
      </c>
      <c r="C9" s="6">
        <v>550530</v>
      </c>
    </row>
    <row r="10" spans="1:8" ht="13.9" customHeight="1">
      <c r="A10" s="5" t="s">
        <v>22</v>
      </c>
      <c r="B10" s="6">
        <v>0</v>
      </c>
      <c r="C10" s="6">
        <v>814658</v>
      </c>
    </row>
    <row r="11" spans="1:8" ht="13.9" customHeight="1">
      <c r="A11" s="5" t="s">
        <v>23</v>
      </c>
      <c r="B11" s="6">
        <v>0</v>
      </c>
      <c r="C11" s="6">
        <v>272020</v>
      </c>
    </row>
    <row r="12" spans="1:8" ht="13.9" customHeight="1">
      <c r="A12" s="5" t="s">
        <v>9</v>
      </c>
      <c r="B12" s="6">
        <v>50000</v>
      </c>
      <c r="C12" s="6">
        <v>208534</v>
      </c>
    </row>
    <row r="13" spans="1:8" ht="13.9" customHeight="1">
      <c r="A13" s="5" t="s">
        <v>19</v>
      </c>
      <c r="B13" s="6">
        <v>25000</v>
      </c>
      <c r="C13" s="6">
        <v>100000</v>
      </c>
    </row>
    <row r="14" spans="1:8" ht="13.9" customHeight="1">
      <c r="A14" s="5" t="s">
        <v>10</v>
      </c>
      <c r="B14" s="6">
        <v>60000</v>
      </c>
      <c r="C14" s="6">
        <v>250241</v>
      </c>
    </row>
    <row r="15" spans="1:8" ht="13.9" customHeight="1">
      <c r="A15" s="5" t="s">
        <v>17</v>
      </c>
      <c r="B15" s="6">
        <v>60000</v>
      </c>
      <c r="C15" s="6">
        <v>250241</v>
      </c>
    </row>
    <row r="16" spans="1:8" ht="13.9" customHeight="1">
      <c r="A16" s="3"/>
      <c r="B16" s="8"/>
      <c r="C16" s="8"/>
    </row>
    <row r="17" spans="1:3" ht="13.9" customHeight="1">
      <c r="A17" s="3" t="s">
        <v>20</v>
      </c>
      <c r="B17" s="8"/>
      <c r="C17" s="8"/>
    </row>
    <row r="18" spans="1:3" ht="13.9" customHeight="1">
      <c r="A18" s="3"/>
      <c r="B18" s="8"/>
      <c r="C18" s="8"/>
    </row>
    <row r="19" spans="1:3" ht="13.9" customHeight="1">
      <c r="A19" s="3"/>
      <c r="B19" s="8"/>
      <c r="C19" s="8"/>
    </row>
    <row r="20" spans="1:3" ht="13.9" customHeight="1">
      <c r="A20" s="3"/>
      <c r="B20" s="8"/>
      <c r="C20" s="8"/>
    </row>
    <row r="21" spans="1:3" ht="13.9" customHeight="1">
      <c r="A21" s="3"/>
      <c r="B21" s="8"/>
      <c r="C21" s="8"/>
    </row>
    <row r="22" spans="1:3" ht="13.9" customHeight="1">
      <c r="A22" s="3"/>
      <c r="B22" s="8"/>
      <c r="C22" s="8"/>
    </row>
    <row r="23" spans="1:3" ht="13.9" customHeight="1">
      <c r="A23" s="9" t="s">
        <v>6</v>
      </c>
      <c r="B23" s="6">
        <f>(B6+B7+B8+B14+B15)*0.4558+(B9*0.3915)+B12*0.5758+B13*0.1365</f>
        <v>268251.59999999998</v>
      </c>
      <c r="C23" s="6">
        <f>(C6+C7+C8+C14+C15)*0.4558+(C9+C10+C11*0.3915)+C12*0.5758+C13*0.1365</f>
        <v>2414105.3876</v>
      </c>
    </row>
    <row r="24" spans="1:3" ht="13.9" customHeight="1">
      <c r="A24" s="9" t="s">
        <v>13</v>
      </c>
      <c r="B24" s="16">
        <f>SUM(B6:B23)</f>
        <v>879751.6</v>
      </c>
      <c r="C24" s="16">
        <f>SUM(C6:C23)</f>
        <v>6134085.3876</v>
      </c>
    </row>
    <row r="25" spans="1:3" ht="15" customHeight="1">
      <c r="A25" s="36"/>
      <c r="B25" s="25"/>
      <c r="C25" s="25"/>
    </row>
    <row r="26" spans="1:3" ht="13.9" customHeight="1">
      <c r="A26" s="36"/>
      <c r="B26" s="17"/>
      <c r="C26" s="17"/>
    </row>
    <row r="27" spans="1:3" ht="13.9" customHeight="1">
      <c r="A27" s="11" t="s">
        <v>14</v>
      </c>
      <c r="B27" s="17"/>
      <c r="C27" s="17"/>
    </row>
    <row r="28" spans="1:3" ht="13.9" customHeight="1">
      <c r="A28" s="5" t="s">
        <v>5</v>
      </c>
      <c r="B28" s="18"/>
      <c r="C28" s="19"/>
    </row>
    <row r="29" spans="1:3" ht="40.5" customHeight="1">
      <c r="A29" s="5" t="s">
        <v>25</v>
      </c>
      <c r="B29" s="6">
        <v>25000</v>
      </c>
      <c r="C29" s="7">
        <f>B29*4</f>
        <v>100000</v>
      </c>
    </row>
    <row r="30" spans="1:3" ht="13.9" customHeight="1">
      <c r="A30" s="5" t="s">
        <v>28</v>
      </c>
      <c r="B30" s="6">
        <f>SUM(1000*400)</f>
        <v>400000</v>
      </c>
      <c r="C30" s="7">
        <f>B30*4</f>
        <v>1600000</v>
      </c>
    </row>
    <row r="31" spans="1:3" ht="13.9" customHeight="1">
      <c r="A31" s="5" t="s">
        <v>11</v>
      </c>
      <c r="B31" s="6">
        <v>10000</v>
      </c>
      <c r="C31" s="7">
        <f>B31*4</f>
        <v>40000</v>
      </c>
    </row>
    <row r="32" spans="1:3" ht="13.9" customHeight="1">
      <c r="A32" s="5" t="s">
        <v>26</v>
      </c>
      <c r="B32" s="6">
        <v>120000</v>
      </c>
      <c r="C32" s="7">
        <f>B32*4</f>
        <v>480000</v>
      </c>
    </row>
    <row r="33" spans="1:4" ht="13.9" customHeight="1">
      <c r="A33" s="5" t="s">
        <v>27</v>
      </c>
      <c r="B33" s="6">
        <f>SUM(2430*400)</f>
        <v>972000</v>
      </c>
      <c r="C33" s="7">
        <f>B33*4</f>
        <v>3888000</v>
      </c>
      <c r="D33" s="4" t="s">
        <v>5</v>
      </c>
    </row>
    <row r="34" spans="1:4" ht="13.9" customHeight="1">
      <c r="A34" s="3" t="s">
        <v>12</v>
      </c>
      <c r="B34" s="8">
        <v>400000</v>
      </c>
      <c r="C34" s="7">
        <f>B34*4</f>
        <v>1600000</v>
      </c>
    </row>
    <row r="35" spans="1:4" ht="13.9" customHeight="1">
      <c r="A35" s="5" t="s">
        <v>5</v>
      </c>
      <c r="B35" s="20" t="s">
        <v>5</v>
      </c>
      <c r="C35" s="21" t="s">
        <v>5</v>
      </c>
      <c r="D35" s="4" t="s">
        <v>5</v>
      </c>
    </row>
    <row r="36" spans="1:4" ht="13.9" customHeight="1">
      <c r="A36" s="3" t="s">
        <v>5</v>
      </c>
      <c r="B36" s="18" t="s">
        <v>5</v>
      </c>
      <c r="C36" s="21" t="s">
        <v>5</v>
      </c>
    </row>
    <row r="37" spans="1:4" ht="13.9" customHeight="1">
      <c r="A37" s="3" t="s">
        <v>5</v>
      </c>
      <c r="B37" s="18" t="s">
        <v>5</v>
      </c>
      <c r="C37" s="21" t="s">
        <v>5</v>
      </c>
    </row>
    <row r="38" spans="1:4" ht="13.9" customHeight="1">
      <c r="A38" s="3"/>
      <c r="B38" s="18"/>
      <c r="C38" s="19"/>
    </row>
    <row r="39" spans="1:4" ht="13.9" customHeight="1">
      <c r="A39" s="3"/>
      <c r="B39" s="18"/>
      <c r="C39" s="19"/>
    </row>
    <row r="40" spans="1:4" ht="13.9" customHeight="1">
      <c r="A40" s="3"/>
      <c r="B40" s="18"/>
      <c r="C40" s="19"/>
    </row>
    <row r="41" spans="1:4" ht="13.9" customHeight="1">
      <c r="A41" s="5" t="s">
        <v>24</v>
      </c>
      <c r="B41" s="22">
        <f>(SUM(B29+B31)+B24)*0.55</f>
        <v>503113.38</v>
      </c>
      <c r="C41" s="38">
        <f>0.1*(SUM(C29+C31)+C24)</f>
        <v>627408.53876000002</v>
      </c>
    </row>
    <row r="42" spans="1:4" ht="13.9" customHeight="1">
      <c r="A42" s="3"/>
      <c r="B42" s="18"/>
      <c r="C42" s="19"/>
    </row>
    <row r="43" spans="1:4" ht="10.9" customHeight="1">
      <c r="A43" s="12" t="s">
        <v>15</v>
      </c>
      <c r="B43" s="23">
        <f>SUM(B29:B40)</f>
        <v>1927000</v>
      </c>
      <c r="C43" s="23">
        <f>SUM(C29:C40)</f>
        <v>7708000</v>
      </c>
    </row>
    <row r="44" spans="1:4" ht="13.9" customHeight="1">
      <c r="A44" s="10"/>
      <c r="B44" s="25"/>
      <c r="C44" s="25"/>
    </row>
    <row r="45" spans="1:4" ht="14.25" customHeight="1">
      <c r="A45" s="13" t="s">
        <v>16</v>
      </c>
      <c r="B45" s="24">
        <f>B24+B43</f>
        <v>2806751.6</v>
      </c>
      <c r="C45" s="24">
        <f>C24+C43</f>
        <v>13842085.387600001</v>
      </c>
    </row>
    <row r="46" spans="1:4" ht="15" customHeight="1">
      <c r="A46" s="14" t="s">
        <v>5</v>
      </c>
      <c r="B46" s="15"/>
      <c r="C46" s="15"/>
    </row>
  </sheetData>
  <mergeCells count="7">
    <mergeCell ref="B44:C44"/>
    <mergeCell ref="A1:C1"/>
    <mergeCell ref="A2:C2"/>
    <mergeCell ref="A3:C3"/>
    <mergeCell ref="A4:C4"/>
    <mergeCell ref="A25:A26"/>
    <mergeCell ref="B25:C25"/>
  </mergeCells>
  <hyperlinks>
    <hyperlink ref="A2" r:id="rId1" display="http://www.monroecounty.gov/arpa-rfp" xr:uid="{00000000-0004-0000-0000-000000000000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Monroe County</dc:creator>
  <cp:lastModifiedBy>chunt014</cp:lastModifiedBy>
  <dcterms:created xsi:type="dcterms:W3CDTF">2022-07-13T14:12:45Z</dcterms:created>
  <dcterms:modified xsi:type="dcterms:W3CDTF">2022-07-29T04:30:36Z</dcterms:modified>
</cp:coreProperties>
</file>